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rick_000\Dropbox\Personal-Rick\Cycling\Tours\2021 Tour of Pyrenees\"/>
    </mc:Choice>
  </mc:AlternateContent>
  <xr:revisionPtr revIDLastSave="0" documentId="13_ncr:1_{DB0F3B0F-0D77-4AB3-92D1-15963CEE29FF}" xr6:coauthVersionLast="47" xr6:coauthVersionMax="47" xr10:uidLastSave="{00000000-0000-0000-0000-000000000000}"/>
  <bookViews>
    <workbookView xWindow="-120" yWindow="-120" windowWidth="29040" windowHeight="15840" xr2:uid="{09F83F27-FB83-6546-AACD-5BD083F4DBD0}"/>
  </bookViews>
  <sheets>
    <sheet name="Route Summary without driver" sheetId="3" r:id="rId1"/>
    <sheet name="Col History"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6" i="3" l="1"/>
  <c r="Z16" i="3"/>
  <c r="X16" i="3"/>
  <c r="V16" i="3"/>
  <c r="N18" i="3"/>
  <c r="M13" i="3"/>
  <c r="M14" i="3" s="1"/>
  <c r="H13" i="3"/>
  <c r="H14" i="3" s="1"/>
  <c r="N13" i="3"/>
  <c r="N14" i="3" s="1"/>
  <c r="AC14" i="3"/>
  <c r="AB14" i="3"/>
  <c r="AA14" i="3"/>
  <c r="Z14" i="3"/>
  <c r="Y14" i="3"/>
  <c r="X14" i="3"/>
  <c r="W14" i="3"/>
  <c r="V14" i="3"/>
  <c r="I13" i="3"/>
  <c r="I14" i="3" s="1"/>
</calcChain>
</file>

<file path=xl/sharedStrings.xml><?xml version="1.0" encoding="utf-8"?>
<sst xmlns="http://schemas.openxmlformats.org/spreadsheetml/2006/main" count="208" uniqueCount="171">
  <si>
    <t>From</t>
  </si>
  <si>
    <t>To</t>
  </si>
  <si>
    <t>Day</t>
  </si>
  <si>
    <t>Climbing (m)</t>
  </si>
  <si>
    <t>Distance (km)</t>
  </si>
  <si>
    <t>ToGC</t>
  </si>
  <si>
    <t>Dolomites</t>
  </si>
  <si>
    <t>Italian Job</t>
  </si>
  <si>
    <t>Raid Pyranean</t>
  </si>
  <si>
    <t>Garmin Connect</t>
  </si>
  <si>
    <t>Goal Time</t>
  </si>
  <si>
    <t>Distance</t>
  </si>
  <si>
    <t>Climbing</t>
  </si>
  <si>
    <t>Ax les Therme</t>
  </si>
  <si>
    <t>Bayners de Luchon</t>
  </si>
  <si>
    <t>Pau</t>
  </si>
  <si>
    <t>https://connect.garmin.com/modern/course/73094625</t>
  </si>
  <si>
    <t>Climbs</t>
  </si>
  <si>
    <t>Port de Pailheres,</t>
  </si>
  <si>
    <t>Col du Puymorens</t>
  </si>
  <si>
    <t>Plateau de Beille</t>
  </si>
  <si>
    <t>Col de Port</t>
  </si>
  <si>
    <t>Name</t>
  </si>
  <si>
    <t>First Climbed in TdF</t>
  </si>
  <si>
    <t>What to Expect</t>
  </si>
  <si>
    <t>Interesting Info</t>
  </si>
  <si>
    <t>Tour Climbs Title</t>
  </si>
  <si>
    <t>Col de la Core</t>
  </si>
  <si>
    <t>Col de Portet d'Aspet</t>
  </si>
  <si>
    <t>Col de Mente</t>
  </si>
  <si>
    <t>Guzet Neige</t>
  </si>
  <si>
    <t>Col de Peyresourde</t>
  </si>
  <si>
    <t>Pla d'Adet</t>
  </si>
  <si>
    <t>Superbagneres</t>
  </si>
  <si>
    <t>Col du Tourmalet</t>
  </si>
  <si>
    <t>Luz Ardiden</t>
  </si>
  <si>
    <t>Col d Aspin</t>
  </si>
  <si>
    <t>Col de Marie Blanque</t>
  </si>
  <si>
    <t>Col du Soulor</t>
  </si>
  <si>
    <t>Way out West</t>
  </si>
  <si>
    <t>Armstrong's Favourite</t>
  </si>
  <si>
    <t xml:space="preserve">It cant be stressed too strongly how hard to top 3.5km are. This stretch is a bit like th ekind of hill you find in Wales or North Yorkshire.
</t>
  </si>
  <si>
    <t>Marco Pantanti was first winner in 1998
Lance Armstrong won twice here in 2002 &amp; 2004
Alberto Contador won on 2007</t>
  </si>
  <si>
    <t>Shady first half runs through a forest but shortly after Henry iV fountain you break clear of the trees and youl feel the sun, if it's out.
Watch out for wild boar, especially the big ones they can be a bit tetchy. Best let them pass in front of you, if they want to!</t>
  </si>
  <si>
    <t>Rising above the Thermals</t>
  </si>
  <si>
    <t>Real Climbing. The twists and turns, changing of gradient and steepness make this climb what pro racers call a climbers climb.</t>
  </si>
  <si>
    <t xml:space="preserve">has hosted a TdF stage finish on three occassions. The first in 2001, won by Columbian Felix Cardenas. Spanish 2008 TdF winner Carlos Saster won here in 2003. </t>
  </si>
  <si>
    <t>Ocana's Downfall</t>
  </si>
  <si>
    <t>Peace and quiet. With not many population centres near it and even fewer people needing to use it, the Col is a haven of peace for cyclists</t>
  </si>
  <si>
    <t>First crossed in TdF by Spaniard Manuel Galeria in 1966.
The most turbulent vist was in 1971. Eddy Merckx was fighting Luis Ocanafor overall victory. Ocan had humbled Merckx on an Alpine Mountain stage and Merckx attached every day since. He was clawing back time but not enough. He through everything at the Mente. Ocan resited and stayed with him. However, nature took a hand and during the decent in a torrential downpour Ocana, came off trying to stay with Merckx and was unable to continue.</t>
  </si>
  <si>
    <t>Millar's Masterpiece</t>
  </si>
  <si>
    <t>Constant climbing. Once you leave the Usou valley there is no respite, and with plenty of gradient changes your gear shifters will get a lot of use.</t>
  </si>
  <si>
    <t>first crossed by Rober Millar (Philippa York) in 1984.
He won the stage by leaving his companions in a breakaway group on the slopes of the climb. That day he took the polkadot jersey of King of The Mountains , which he held to Paris finishing 4th overall and being the first British Rider to win a TdF classification.</t>
  </si>
  <si>
    <t>The History Climb</t>
  </si>
  <si>
    <t>A good introduction to Pyraneen climbing The Col has a good dollop of character without any horrendously steep sections that other famous climbs in the range have.</t>
  </si>
  <si>
    <t>First TdF rider to cross was Octave Lapize in 1910, he went on to win that years TdF.
Rik Van Looy from Belgium was the best single day racer of his generation. He is th eonly rider in history to win all the classics, but he wanted to win th eTdF. In the mid 60's he thought he could do it although he was built too heavy for success. However, he gave it a go and was first across Col de Port in 1965</t>
  </si>
  <si>
    <t>The Tough Edge</t>
  </si>
  <si>
    <t>Uneven gradients. Another Climbers climb. The hairpin bends it uses are mor enatural than constructed, so they are a bit unpredictable too, both in their tightness and gradient.
This part of the Pyraneese is protected from the rain by the rest of the range, so the sun is southern europe strong. Use plenty of sun screen.</t>
  </si>
  <si>
    <t>The first TdF rider over the col was Spanish rider Juan-Manuel Mercado in 2003.
An Austrian, Georg Totsching was th efirst over in 2005. He used the climb to distance two breakaway companions, flew down into Ax Les Thermes and stormed up the Plateau du Bonascre to win the stage. His performance was remarcable in that he held off Lance Armstrong, who was chasing him up th efinal climb and because he was the first rider to win a tour stage from his Country since Max Bulla in 1931</t>
  </si>
  <si>
    <t>Plateau de Bonascre</t>
  </si>
  <si>
    <t>The Catalan Gateway</t>
  </si>
  <si>
    <t>Busy first bit. All heavey goods vehicles must go through the Puymorens tunnel after 5km of the climb. Approaching the tunnel you enter Defile de Fau, which can feel a bit claustrophobic, but soon after the tunnel you beging the hairpin section that snakes out onto th ewide open mountainside.</t>
  </si>
  <si>
    <t>The first crossing of the Col de Puymorens by a tour rider was Michel Buysse of Belgium in 1913. One of three brothers who all raced TdF. Michel won the race in 1926.
The tour has used the climb on many occassions from both sides before WW2 but only used it 6 times sinc ethe last being in 1993</t>
  </si>
  <si>
    <t>heavey wooded slopes with variable gradient</t>
  </si>
  <si>
    <t>First TdF rider over Col de la Core was French rider Jean-Rene Bernaudeau. Has been used 5 times in TdF predominantly from the West</t>
  </si>
  <si>
    <t>Pyrenean Perfection</t>
  </si>
  <si>
    <t>From the summit you can see some of the highest peaks in the Pyrenees</t>
  </si>
  <si>
    <t>First used in 1910 so is the longest serving climb used in TdF. First to the top in 1910 was a Frenchman Octave Lapize.
In 1947 the first post WW2 TdF Breton Jean Robic laid the foundations for this eventual overall victory on  the Col d Aspin. Robic dropped his breakway companion on the Peyresourde and climbed Aspin alone. He stayed away winning the stage in Pau by 10 minutes.
The points won by Richard Verenque of France in crossing the Aspin in 4th place during the 2003 TdF sealed his record equaling 6th win in the Kind of The Mountains. In 2004 he won the KoM for 7th time.</t>
  </si>
  <si>
    <t>Lourdes-Hautacam</t>
  </si>
  <si>
    <t>The Pilgrims Watchtower</t>
  </si>
  <si>
    <t>The road wriggles around as it climbs, trying to find th eroute of least resistance. Great views, the first part overlooking the Lac des Gaves, and the second part great views up to towards the Gorge de Luz and Pic de Viscos.</t>
  </si>
  <si>
    <t>First over in 1978 was Michele Pollentier of Belgium
Bears used to be quite common in the Pyrenees but were thought to be extinct, so some Slovenian bears were introduced. They have thrived and there are aparently fourteen of them living here.
Hamish had to stop at the summit in 2010 Etape de Tour to throw up,  having gone full gas since Pau.</t>
  </si>
  <si>
    <t>The first tour rider to climb Hautcam was the Frenchman Luc Leblanc in 1994. After him Bjarne Riis of Denmark won in 1996. In 2000 a young Spansih rider Javier Ochoa was the winner. Ochoa looked to have a great future in pro cycling, but in February of the following year he and his twin brother, Ricardo were both hit by a car while on a training ride. Ricardo was killed , while javier was severely handicapped, but he started cycling again. He returned to racing in 2004 he won gold and silver medals at teh Paralimpics. in 2007 he became World Paralympic Road Race Champion.</t>
  </si>
  <si>
    <t>Twists and Turns</t>
  </si>
  <si>
    <t>Luz-Saint -Sauveur is not a leisurely old Spa Town but buzzes with outdoor activities.</t>
  </si>
  <si>
    <t>Fields of Green</t>
  </si>
  <si>
    <t>Company…this is a classic climb with lots of TdF history, so is very popular with cyclists</t>
  </si>
  <si>
    <t>First climed in 1910 when the TdF first ventured into the Pyranees and Octave Lapize was the winner. The Tour has returned 55 times.</t>
  </si>
  <si>
    <t>Poulidor's Last Stand</t>
  </si>
  <si>
    <t>This is a tough one and is a full Pyreneen menace. It's gradient cahnges constantly but still has a fierce 8% ave gradient, because of several stretches of double diget climbing.</t>
  </si>
  <si>
    <t>Poulidor's Pla d'Adet victory came 10 years after beating Anquetil on the Puy de Dome. He had Merckx in all kinds of trouble, just as he had Anquetil, but Poulidor didn’t have the confidence to press his advantage enough on either occasion and that more than bad luck is why he twice finished second and five times third in the TdF.</t>
  </si>
  <si>
    <t>First British Yellow Jersey</t>
  </si>
  <si>
    <t>Two characters. The first part uses the valley to gain height, the last part climbs a steep mountain slope to the top in a series of lacets. The valley part of the climb is easy so save something for the top.</t>
  </si>
  <si>
    <t>The road you ride to Superbagneres was opened in 1961 an dto celebrate th eresort invited the TdF there for a stage finish. The Italian Imerio Massignan won.
One year later the Tour ran a TT from Bagneres de Luchon. That day the man waring the yellow jersey was Tom Simpson who had taken yellow th eday before. He was unable to hold onto the jersey on the climb to Superbagneres, eventually finishing 6th overall. The best placed British finish until Rober Millar in 1984.</t>
  </si>
  <si>
    <t>The Elder Statesman</t>
  </si>
  <si>
    <t>Easy Start but hard finish</t>
  </si>
  <si>
    <t xml:space="preserve">First climbed in 1910 crossed by Octave Lapiz, who subsiquntly became an a pilot in WW1. He died when his plane was shot down over Verdun.
The Eagle of Toledo, Frederico Bahamontes, a Spaniardwho won the TdF in 1959, holds the record for crossing the summit in 1st place by doing it 4 times.
In 1969 Eddy Merckx used the Tourmalet to launch himslf into a legendary 120km breakaway. He was wearing the yellow jersey, so had to defend, but instead attached and won the stage by many minutes. By the close in Paris Merckx had won th eTour by almost 20 minutes. He also won th epoints and mountain classifiaction. From that day th epress called him 'the Cannibal'
</t>
  </si>
  <si>
    <t>Casartelli's Memorial</t>
  </si>
  <si>
    <t>The last two Km's of the climb are the hardest.
There are some very steep down sections on the decent an dth eroad is not wide. Take extra care when you see the 17% signs</t>
  </si>
  <si>
    <t>First climbed in 1910 crossed by Octave Lapiz, Since then it has been used in excess of 27 times.
Two famous climbers Frederico Bahamontes and Julio Jimenez share the record of crossing in the lead three times each. This is also the climb Fabio Casartelli, the Olympic Road Race Champion 1992, died while decending in the TdF.</t>
  </si>
  <si>
    <t>First Half of the Aubisque</t>
  </si>
  <si>
    <t>You'll be shifting gear all the way up and it's impottant to not to spend too much energy on the steep first part of the Soulor</t>
  </si>
  <si>
    <t>Usually incorporated into th elonger climb to the Col d"Aubisque. Included in the first time the TdF came to the Pyranees and the first rider to cross was the Basque rider Lafourcade. The tdF has used it 70 times since. In 1985 the Aubisque was a summit finish from a short 52km stage from Luz-St-Sauveur. Stephen Roche turned up ina one piece skin suite and when asked "what are you doing its not a TT" replied "want a bet" He attached from the gun and rode alone to the summit finish.</t>
  </si>
  <si>
    <t>Sat</t>
  </si>
  <si>
    <t>Sun</t>
  </si>
  <si>
    <t>Mon</t>
  </si>
  <si>
    <t>Tue</t>
  </si>
  <si>
    <t>Wed</t>
  </si>
  <si>
    <t>Thu</t>
  </si>
  <si>
    <t>Fri</t>
  </si>
  <si>
    <t>Toulouse - 19:50</t>
  </si>
  <si>
    <t>London 20:40</t>
  </si>
  <si>
    <t xml:space="preserve">
London 16:05
Toulouse 18:55</t>
  </si>
  <si>
    <t>Day 1</t>
  </si>
  <si>
    <t>Day 2</t>
  </si>
  <si>
    <t>Day 3</t>
  </si>
  <si>
    <t>Day 4</t>
  </si>
  <si>
    <t>Day 5</t>
  </si>
  <si>
    <t>Day 6</t>
  </si>
  <si>
    <t>Car Time between Stops</t>
  </si>
  <si>
    <t>No move</t>
  </si>
  <si>
    <t>St Girons</t>
  </si>
  <si>
    <t>Lourdes</t>
  </si>
  <si>
    <t>Lourdes (Hautacam Finish)</t>
  </si>
  <si>
    <t>https://connect.garmin.com/modern/course/73573616</t>
  </si>
  <si>
    <t>https://connect.garmin.com/modern/course/73570449</t>
  </si>
  <si>
    <t>52 mins from Lourdes</t>
  </si>
  <si>
    <t>1hr 27mins from Bagneres de luchon</t>
  </si>
  <si>
    <t>https://connect.garmin.com/modern/course/73577179</t>
  </si>
  <si>
    <t>https://connect.garmin.com/modern/course/73563504</t>
  </si>
  <si>
    <t>https://connect.garmin.com/modern/course/73565552</t>
  </si>
  <si>
    <t>https://connect.garmin.com/modern/course/73566972</t>
  </si>
  <si>
    <t>ax Les-Therme</t>
  </si>
  <si>
    <t>Bagnere de Luchon</t>
  </si>
  <si>
    <t>Move to St Girons 1hr 26mins from Ax</t>
  </si>
  <si>
    <t>Move to Bagnere de Luchon 1hr 27mins from St Giron</t>
  </si>
  <si>
    <t>Col du Soulor, Hautacam Finish</t>
  </si>
  <si>
    <t>No Move</t>
  </si>
  <si>
    <t>Luz Ardiden first appeared on the TdF in 1985 when Spaniard Pedro Delgado won. The race organisers found the climb so photogenic they have included it six times.
The winner in 2003 was Lance Armstrong on his way to winning his fifth TdF title (now scratched from the record)</t>
  </si>
  <si>
    <t>Days</t>
  </si>
  <si>
    <t>Km</t>
  </si>
  <si>
    <t>Ave/km/day</t>
  </si>
  <si>
    <t>Planned routes</t>
  </si>
  <si>
    <t>S &amp; H</t>
  </si>
  <si>
    <t>R&amp;S</t>
  </si>
  <si>
    <t>J&amp;A</t>
  </si>
  <si>
    <t>Hotel  le Grillon
5 Chemin St Udaut,
ax les Thermes 09110</t>
  </si>
  <si>
    <t>Le Passage
10 rue du General de Gaulle, 09110</t>
  </si>
  <si>
    <t>Hotel  le Grillon
5 Chemin St Udaut,
ax les Thermes 09111</t>
  </si>
  <si>
    <t>Le Passage
10 rue du General de Gaulle, 09111</t>
  </si>
  <si>
    <t>Hotel Logis - Chateau de Beauregards
avanue del la Resistance 09200</t>
  </si>
  <si>
    <t>Villa Gracieuse
14 Avenue Du Docteur Lambron, 31110</t>
  </si>
  <si>
    <t>Hotel Aquitaine
23 Cours Des Quinconces. Luchon 31100</t>
  </si>
  <si>
    <t>Hotel Paris
9 Cours des Quinconces, Luchon 31110</t>
  </si>
  <si>
    <t>Villa Gracieuse
14 Avenue Du Docteur Lambron, 31111</t>
  </si>
  <si>
    <t>Hotel Aquitaine
23 Cours Des Quinconces. Luchon 31101</t>
  </si>
  <si>
    <t>Hotel Paris
9 Cours des Quinconces, Luchon 31111</t>
  </si>
  <si>
    <t>Hotel Alba
27 Avenue du Paradis, 65100</t>
  </si>
  <si>
    <t>Ostal Hotel Pau Universite
38 Rue Ronsard, 64000</t>
  </si>
  <si>
    <t>Venue</t>
  </si>
  <si>
    <t>Actuals</t>
  </si>
  <si>
    <t>Strava Link</t>
  </si>
  <si>
    <t>Rained off</t>
  </si>
  <si>
    <t>Rained Off</t>
  </si>
  <si>
    <t>Actual Time</t>
  </si>
  <si>
    <t>25:23</t>
  </si>
  <si>
    <t>21.9km/h average</t>
  </si>
  <si>
    <t>meters/km</t>
  </si>
  <si>
    <t>https://www.strava.com/activities/5949134509</t>
  </si>
  <si>
    <t>Port de Pailheres, Col du Puymorens</t>
  </si>
  <si>
    <t>Elapsed Time</t>
  </si>
  <si>
    <t>https://www.strava.com/activities/5953552947</t>
  </si>
  <si>
    <t>Plateau de Bonnascre, Plateau de Beille</t>
  </si>
  <si>
    <t>https://www.strava.com/activities/5958444814</t>
  </si>
  <si>
    <t xml:space="preserve">Col de Mente, Superbagneres
</t>
  </si>
  <si>
    <t>https://www.strava.com/activities/5964622596</t>
  </si>
  <si>
    <t xml:space="preserve">Col du Tourmalet, Luz Ardiden
</t>
  </si>
  <si>
    <t>https://www.strava.com/activities/5975059011</t>
  </si>
  <si>
    <t>35:19</t>
  </si>
  <si>
    <t>Totals</t>
  </si>
  <si>
    <t>Per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</si>
</sst>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_);[Red]\(&quot;£&quot;#,##0\)"/>
    <numFmt numFmtId="165" formatCode="hh:mm:ss;@"/>
    <numFmt numFmtId="166" formatCode="&quot;£&quot;#,##0.0_);[Red]\(&quot;£&quot;#,##0.0\)"/>
  </numFmts>
  <fonts count="5" x14ac:knownFonts="1">
    <font>
      <sz val="12"/>
      <color theme="1"/>
      <name val="Calibri"/>
      <family val="2"/>
      <scheme val="minor"/>
    </font>
    <font>
      <b/>
      <sz val="12"/>
      <color theme="1"/>
      <name val="Calibri"/>
      <family val="2"/>
      <scheme val="minor"/>
    </font>
    <font>
      <u/>
      <sz val="12"/>
      <color theme="10"/>
      <name val="Calibri"/>
      <family val="2"/>
      <scheme val="minor"/>
    </font>
    <font>
      <sz val="12"/>
      <color theme="0"/>
      <name val="Calibri"/>
      <family val="2"/>
      <scheme val="minor"/>
    </font>
    <font>
      <b/>
      <sz val="1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1"/>
        <bgColor indexed="64"/>
      </patternFill>
    </fill>
    <fill>
      <patternFill patternType="solid">
        <fgColor theme="4" tint="0.39997558519241921"/>
        <bgColor indexed="64"/>
      </patternFill>
    </fill>
  </fills>
  <borders count="17">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98">
    <xf numFmtId="0" fontId="0" fillId="0" borderId="0" xfId="0"/>
    <xf numFmtId="0" fontId="0" fillId="0" borderId="1" xfId="0" applyBorder="1"/>
    <xf numFmtId="0" fontId="0" fillId="0" borderId="2" xfId="0" applyBorder="1"/>
    <xf numFmtId="1" fontId="0" fillId="0" borderId="3" xfId="0" applyNumberFormat="1" applyBorder="1"/>
    <xf numFmtId="1" fontId="0" fillId="0" borderId="4" xfId="0" applyNumberFormat="1" applyBorder="1"/>
    <xf numFmtId="0" fontId="1" fillId="0" borderId="1" xfId="0" applyFont="1" applyBorder="1"/>
    <xf numFmtId="0" fontId="1" fillId="0" borderId="2" xfId="0" applyFont="1" applyBorder="1"/>
    <xf numFmtId="0" fontId="1" fillId="0" borderId="1" xfId="0" applyFont="1" applyFill="1" applyBorder="1"/>
    <xf numFmtId="0" fontId="1" fillId="0" borderId="2" xfId="0" applyFont="1" applyFill="1" applyBorder="1"/>
    <xf numFmtId="0" fontId="0" fillId="0" borderId="3" xfId="0" applyBorder="1"/>
    <xf numFmtId="0" fontId="0" fillId="0" borderId="4" xfId="0" applyBorder="1"/>
    <xf numFmtId="14" fontId="0" fillId="0" borderId="0" xfId="0" applyNumberFormat="1"/>
    <xf numFmtId="164" fontId="0" fillId="0" borderId="0" xfId="0" applyNumberFormat="1"/>
    <xf numFmtId="166" fontId="0" fillId="0" borderId="0" xfId="0" applyNumberFormat="1"/>
    <xf numFmtId="164" fontId="2" fillId="0" borderId="0" xfId="1" applyNumberFormat="1"/>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vertical="center"/>
    </xf>
    <xf numFmtId="0" fontId="3" fillId="3" borderId="0" xfId="0" applyFont="1" applyFill="1" applyAlignment="1">
      <alignment horizontal="center" vertical="center" wrapText="1"/>
    </xf>
    <xf numFmtId="0" fontId="3" fillId="3" borderId="0" xfId="0" applyFont="1" applyFill="1" applyAlignment="1">
      <alignment horizontal="center" vertical="center"/>
    </xf>
    <xf numFmtId="0" fontId="0" fillId="0" borderId="0" xfId="0" applyAlignment="1">
      <alignment wrapText="1"/>
    </xf>
    <xf numFmtId="0" fontId="0" fillId="0" borderId="11" xfId="0" applyBorder="1" applyAlignment="1">
      <alignmen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2" xfId="0" applyBorder="1" applyAlignment="1">
      <alignment horizontal="center" vertical="center" wrapText="1"/>
    </xf>
    <xf numFmtId="165" fontId="0" fillId="2" borderId="3" xfId="0" applyNumberFormat="1" applyFill="1" applyBorder="1" applyAlignment="1">
      <alignment vertical="center" wrapText="1"/>
    </xf>
    <xf numFmtId="0" fontId="0" fillId="0" borderId="13" xfId="0" applyBorder="1" applyAlignment="1">
      <alignment horizontal="center" vertical="center"/>
    </xf>
    <xf numFmtId="0" fontId="0" fillId="0" borderId="13" xfId="0" applyBorder="1" applyAlignment="1">
      <alignment horizontal="center" vertical="center" wrapText="1"/>
    </xf>
    <xf numFmtId="0" fontId="0" fillId="0" borderId="4" xfId="0" applyBorder="1" applyAlignment="1">
      <alignment horizontal="center" vertical="center" wrapText="1"/>
    </xf>
    <xf numFmtId="165" fontId="0" fillId="2" borderId="1" xfId="0" applyNumberFormat="1" applyFill="1" applyBorder="1" applyAlignment="1">
      <alignment vertical="center" wrapText="1"/>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vertical="center"/>
    </xf>
    <xf numFmtId="165" fontId="0" fillId="2" borderId="11" xfId="0" applyNumberFormat="1" applyFill="1" applyBorder="1" applyAlignment="1">
      <alignment vertical="center" wrapText="1"/>
    </xf>
    <xf numFmtId="0" fontId="0" fillId="0" borderId="1" xfId="0" applyBorder="1" applyAlignment="1">
      <alignment vertical="center"/>
    </xf>
    <xf numFmtId="0" fontId="0" fillId="0" borderId="0" xfId="0" applyBorder="1"/>
    <xf numFmtId="165" fontId="0" fillId="2" borderId="1" xfId="0" applyNumberFormat="1" applyFill="1" applyBorder="1" applyAlignment="1">
      <alignment wrapText="1"/>
    </xf>
    <xf numFmtId="0" fontId="0" fillId="0" borderId="0" xfId="0" applyAlignment="1">
      <alignment horizontal="center"/>
    </xf>
    <xf numFmtId="0" fontId="0" fillId="0" borderId="14" xfId="0" applyBorder="1"/>
    <xf numFmtId="0" fontId="0" fillId="0" borderId="15" xfId="0" applyBorder="1"/>
    <xf numFmtId="0" fontId="0" fillId="0" borderId="15" xfId="0" applyBorder="1" applyAlignment="1">
      <alignment vertical="center"/>
    </xf>
    <xf numFmtId="14" fontId="0" fillId="0" borderId="15" xfId="0" applyNumberFormat="1" applyBorder="1" applyAlignment="1">
      <alignment vertical="center"/>
    </xf>
    <xf numFmtId="164" fontId="0" fillId="0" borderId="15" xfId="0" applyNumberFormat="1" applyBorder="1" applyAlignment="1">
      <alignment vertical="center"/>
    </xf>
    <xf numFmtId="164" fontId="2" fillId="0" borderId="15" xfId="1" applyNumberFormat="1" applyBorder="1" applyAlignment="1">
      <alignment vertical="center"/>
    </xf>
    <xf numFmtId="0" fontId="0" fillId="2" borderId="15" xfId="0" applyFill="1" applyBorder="1" applyAlignment="1">
      <alignment vertical="center"/>
    </xf>
    <xf numFmtId="165" fontId="0" fillId="2" borderId="15" xfId="0" applyNumberFormat="1" applyFill="1" applyBorder="1" applyAlignment="1">
      <alignment vertical="center"/>
    </xf>
    <xf numFmtId="165" fontId="0" fillId="2" borderId="16" xfId="0" applyNumberFormat="1" applyFill="1" applyBorder="1" applyAlignment="1">
      <alignment wrapText="1"/>
    </xf>
    <xf numFmtId="0" fontId="0" fillId="0" borderId="14" xfId="0" applyBorder="1" applyAlignment="1">
      <alignment vertical="center"/>
    </xf>
    <xf numFmtId="0" fontId="0" fillId="0" borderId="0" xfId="0" applyAlignment="1">
      <alignment vertical="center" wrapText="1"/>
    </xf>
    <xf numFmtId="164" fontId="2" fillId="0" borderId="0" xfId="1" applyNumberFormat="1" applyAlignment="1">
      <alignment vertical="center"/>
    </xf>
    <xf numFmtId="164" fontId="0" fillId="0" borderId="15" xfId="0" applyNumberFormat="1" applyBorder="1" applyAlignment="1">
      <alignment horizontal="center" vertical="center" wrapText="1"/>
    </xf>
    <xf numFmtId="0" fontId="0" fillId="0" borderId="0" xfId="0" applyFill="1"/>
    <xf numFmtId="165" fontId="0" fillId="0" borderId="0" xfId="0" applyNumberFormat="1" applyFill="1"/>
    <xf numFmtId="0" fontId="1" fillId="0" borderId="0" xfId="0" applyFont="1" applyFill="1"/>
    <xf numFmtId="165" fontId="1" fillId="0" borderId="0" xfId="0" applyNumberFormat="1" applyFont="1" applyFill="1"/>
    <xf numFmtId="1" fontId="0" fillId="0" borderId="0" xfId="0" applyNumberFormat="1" applyFill="1"/>
    <xf numFmtId="165" fontId="0" fillId="0" borderId="0" xfId="0" applyNumberFormat="1" applyFill="1" applyBorder="1" applyAlignment="1">
      <alignment vertical="center" wrapText="1"/>
    </xf>
    <xf numFmtId="165" fontId="0" fillId="0" borderId="0" xfId="0" applyNumberFormat="1" applyFill="1" applyBorder="1" applyAlignment="1">
      <alignment wrapText="1"/>
    </xf>
    <xf numFmtId="0" fontId="0" fillId="4" borderId="14" xfId="0" applyFill="1" applyBorder="1" applyAlignment="1">
      <alignment vertical="center"/>
    </xf>
    <xf numFmtId="0" fontId="0" fillId="4" borderId="15" xfId="0" applyFill="1" applyBorder="1" applyAlignment="1">
      <alignment vertical="center"/>
    </xf>
    <xf numFmtId="14" fontId="0" fillId="4" borderId="15" xfId="0" applyNumberFormat="1" applyFill="1" applyBorder="1" applyAlignment="1">
      <alignment vertical="center"/>
    </xf>
    <xf numFmtId="164" fontId="0" fillId="4" borderId="15" xfId="0" applyNumberFormat="1" applyFill="1" applyBorder="1" applyAlignment="1">
      <alignment vertical="center"/>
    </xf>
    <xf numFmtId="164" fontId="2" fillId="4" borderId="15" xfId="1" applyNumberFormat="1" applyFill="1" applyBorder="1" applyAlignment="1">
      <alignment vertical="center"/>
    </xf>
    <xf numFmtId="0" fontId="0" fillId="4" borderId="14" xfId="0" applyFill="1" applyBorder="1"/>
    <xf numFmtId="0" fontId="0" fillId="4" borderId="15" xfId="0" applyFill="1" applyBorder="1"/>
    <xf numFmtId="164" fontId="0" fillId="4" borderId="15" xfId="0" applyNumberFormat="1" applyFill="1" applyBorder="1" applyAlignment="1">
      <alignment horizontal="center" vertical="center" wrapText="1"/>
    </xf>
    <xf numFmtId="164" fontId="2" fillId="4" borderId="0" xfId="1" applyNumberFormat="1" applyFill="1" applyAlignment="1">
      <alignment vertical="center"/>
    </xf>
    <xf numFmtId="165" fontId="0" fillId="0" borderId="0" xfId="0" applyNumberFormat="1" applyFill="1" applyAlignment="1">
      <alignment horizontal="right"/>
    </xf>
    <xf numFmtId="1" fontId="0" fillId="0" borderId="0" xfId="0" applyNumberFormat="1" applyFill="1" applyAlignment="1">
      <alignment horizontal="right"/>
    </xf>
    <xf numFmtId="165" fontId="1" fillId="0" borderId="0" xfId="0" applyNumberFormat="1" applyFont="1" applyFill="1" applyAlignment="1">
      <alignment horizontal="right"/>
    </xf>
    <xf numFmtId="165" fontId="0" fillId="2" borderId="16" xfId="0" applyNumberFormat="1" applyFill="1" applyBorder="1" applyAlignment="1">
      <alignment horizontal="center" vertical="center" wrapText="1"/>
    </xf>
    <xf numFmtId="46" fontId="1" fillId="0" borderId="0" xfId="0" applyNumberFormat="1" applyFont="1" applyFill="1"/>
    <xf numFmtId="0" fontId="0" fillId="0" borderId="0" xfId="0" applyAlignment="1">
      <alignment horizontal="center" vertical="center"/>
    </xf>
    <xf numFmtId="0" fontId="0" fillId="4" borderId="15" xfId="0" applyFill="1"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wrapText="1"/>
    </xf>
    <xf numFmtId="0" fontId="0" fillId="0" borderId="13" xfId="0" applyBorder="1"/>
    <xf numFmtId="0" fontId="4" fillId="5" borderId="1" xfId="0" applyFont="1" applyFill="1" applyBorder="1" applyAlignment="1">
      <alignment horizontal="center"/>
    </xf>
    <xf numFmtId="0" fontId="4" fillId="5" borderId="0" xfId="0" applyFont="1" applyFill="1" applyBorder="1" applyAlignment="1">
      <alignment horizontal="center"/>
    </xf>
    <xf numFmtId="0" fontId="4" fillId="5" borderId="2" xfId="0" applyFont="1" applyFill="1" applyBorder="1" applyAlignment="1">
      <alignment horizontal="center"/>
    </xf>
    <xf numFmtId="0" fontId="4" fillId="5" borderId="0" xfId="0" applyFont="1" applyFill="1" applyAlignment="1">
      <alignment wrapText="1"/>
    </xf>
    <xf numFmtId="0" fontId="4" fillId="5" borderId="0" xfId="0" applyFont="1" applyFill="1" applyAlignment="1">
      <alignment horizontal="center" wrapText="1"/>
    </xf>
    <xf numFmtId="0" fontId="0" fillId="2" borderId="0" xfId="0" applyFill="1" applyBorder="1" applyAlignment="1">
      <alignment vertical="center"/>
    </xf>
    <xf numFmtId="20" fontId="0" fillId="2" borderId="0" xfId="0" applyNumberFormat="1" applyFill="1" applyBorder="1" applyAlignment="1">
      <alignment vertical="center"/>
    </xf>
    <xf numFmtId="20" fontId="1" fillId="0" borderId="0" xfId="0" quotePrefix="1" applyNumberFormat="1" applyFont="1" applyFill="1"/>
    <xf numFmtId="1" fontId="0" fillId="0" borderId="0" xfId="0" applyNumberFormat="1"/>
    <xf numFmtId="0" fontId="2" fillId="0" borderId="0" xfId="1" applyAlignment="1">
      <alignment vertical="center"/>
    </xf>
    <xf numFmtId="0" fontId="0" fillId="6" borderId="15" xfId="0" applyFill="1" applyBorder="1" applyAlignment="1">
      <alignment vertical="center"/>
    </xf>
    <xf numFmtId="165" fontId="0" fillId="6" borderId="15" xfId="0" applyNumberFormat="1" applyFill="1" applyBorder="1" applyAlignment="1">
      <alignment vertical="center"/>
    </xf>
    <xf numFmtId="165" fontId="0" fillId="6" borderId="16" xfId="0" applyNumberFormat="1" applyFill="1" applyBorder="1" applyAlignment="1">
      <alignment horizontal="center" vertical="center" wrapText="1"/>
    </xf>
    <xf numFmtId="20" fontId="0" fillId="6" borderId="0" xfId="0" applyNumberFormat="1" applyFill="1" applyBorder="1" applyAlignment="1">
      <alignment vertical="center"/>
    </xf>
    <xf numFmtId="0" fontId="4" fillId="5" borderId="0" xfId="0" applyFont="1" applyFill="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vertical="center" textRotation="90"/>
    </xf>
    <xf numFmtId="0" fontId="0" fillId="0" borderId="9" xfId="0" applyBorder="1" applyAlignment="1">
      <alignment horizontal="center" vertical="center" textRotation="90"/>
    </xf>
    <xf numFmtId="0" fontId="0" fillId="0" borderId="8" xfId="0" applyBorder="1" applyAlignment="1">
      <alignment horizontal="center" vertical="center" textRotation="9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trava.com/activities/5949134509" TargetMode="External"/><Relationship Id="rId13" Type="http://schemas.openxmlformats.org/officeDocument/2006/relationships/printerSettings" Target="../printerSettings/printerSettings1.bin"/><Relationship Id="rId3" Type="http://schemas.openxmlformats.org/officeDocument/2006/relationships/hyperlink" Target="https://connect.garmin.com/modern/course/73565552" TargetMode="External"/><Relationship Id="rId7" Type="http://schemas.openxmlformats.org/officeDocument/2006/relationships/hyperlink" Target="https://connect.garmin.com/modern/course/73577179" TargetMode="External"/><Relationship Id="rId12" Type="http://schemas.openxmlformats.org/officeDocument/2006/relationships/hyperlink" Target="https://www.strava.com/activities/5975059011" TargetMode="External"/><Relationship Id="rId2" Type="http://schemas.openxmlformats.org/officeDocument/2006/relationships/hyperlink" Target="https://connect.garmin.com/modern/course/73563504" TargetMode="External"/><Relationship Id="rId1" Type="http://schemas.openxmlformats.org/officeDocument/2006/relationships/hyperlink" Target="https://connect.garmin.com/modern/course/73094625" TargetMode="External"/><Relationship Id="rId6" Type="http://schemas.openxmlformats.org/officeDocument/2006/relationships/hyperlink" Target="https://connect.garmin.com/modern/course/73573616" TargetMode="External"/><Relationship Id="rId11" Type="http://schemas.openxmlformats.org/officeDocument/2006/relationships/hyperlink" Target="https://www.strava.com/activities/5964622596" TargetMode="External"/><Relationship Id="rId5" Type="http://schemas.openxmlformats.org/officeDocument/2006/relationships/hyperlink" Target="https://connect.garmin.com/modern/course/73570449" TargetMode="External"/><Relationship Id="rId10" Type="http://schemas.openxmlformats.org/officeDocument/2006/relationships/hyperlink" Target="https://www.strava.com/activities/5958444814" TargetMode="External"/><Relationship Id="rId4" Type="http://schemas.openxmlformats.org/officeDocument/2006/relationships/hyperlink" Target="https://connect.garmin.com/modern/course/73566972" TargetMode="External"/><Relationship Id="rId9" Type="http://schemas.openxmlformats.org/officeDocument/2006/relationships/hyperlink" Target="https://www.strava.com/activities/59535529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3854E-7A2D-5A4E-BAE9-19D9958D3693}">
  <dimension ref="A1:AC18"/>
  <sheetViews>
    <sheetView tabSelected="1" topLeftCell="C1" workbookViewId="0">
      <selection activeCell="K8" sqref="K8"/>
    </sheetView>
  </sheetViews>
  <sheetFormatPr defaultColWidth="11" defaultRowHeight="15.75" x14ac:dyDescent="0.25"/>
  <cols>
    <col min="1" max="1" width="16.625" customWidth="1"/>
    <col min="2" max="2" width="16.25" customWidth="1"/>
    <col min="3" max="3" width="7.25" customWidth="1"/>
    <col min="4" max="4" width="9.5" customWidth="1"/>
    <col min="5" max="5" width="10.375" bestFit="1" customWidth="1"/>
    <col min="6" max="6" width="12" customWidth="1"/>
    <col min="7" max="7" width="17.125" customWidth="1"/>
    <col min="8" max="8" width="9.125" customWidth="1"/>
    <col min="9" max="9" width="11.875" customWidth="1"/>
    <col min="10" max="10" width="9.375" customWidth="1"/>
    <col min="11" max="11" width="19.125" customWidth="1"/>
    <col min="12" max="12" width="15" customWidth="1"/>
    <col min="13" max="13" width="11.625" customWidth="1"/>
    <col min="14" max="16" width="8.875" customWidth="1"/>
    <col min="17" max="21" width="19.125" customWidth="1"/>
    <col min="28" max="28" width="13.125" customWidth="1"/>
  </cols>
  <sheetData>
    <row r="1" spans="1:29" s="20" customFormat="1" ht="47.25" customHeight="1" thickBot="1" x14ac:dyDescent="0.3">
      <c r="A1" s="81" t="s">
        <v>0</v>
      </c>
      <c r="B1" s="81" t="s">
        <v>1</v>
      </c>
      <c r="C1" s="81" t="s">
        <v>2</v>
      </c>
      <c r="D1" s="81"/>
      <c r="E1" s="81"/>
      <c r="F1" s="81" t="s">
        <v>109</v>
      </c>
      <c r="G1" s="81" t="s">
        <v>132</v>
      </c>
      <c r="H1" s="92" t="s">
        <v>9</v>
      </c>
      <c r="I1" s="92"/>
      <c r="J1" s="92"/>
      <c r="K1" s="82" t="s">
        <v>17</v>
      </c>
      <c r="L1" s="81" t="s">
        <v>149</v>
      </c>
      <c r="M1" s="20" t="s">
        <v>150</v>
      </c>
      <c r="Q1" s="20" t="s">
        <v>151</v>
      </c>
      <c r="R1" s="78" t="s">
        <v>133</v>
      </c>
      <c r="S1" s="79" t="s">
        <v>134</v>
      </c>
      <c r="T1" s="80" t="s">
        <v>135</v>
      </c>
      <c r="V1" s="93" t="s">
        <v>5</v>
      </c>
      <c r="W1" s="94"/>
      <c r="X1" s="93" t="s">
        <v>6</v>
      </c>
      <c r="Y1" s="94"/>
      <c r="Z1" s="93" t="s">
        <v>7</v>
      </c>
      <c r="AA1" s="94"/>
      <c r="AB1" s="93" t="s">
        <v>8</v>
      </c>
      <c r="AC1" s="94"/>
    </row>
    <row r="2" spans="1:29" ht="47.25" x14ac:dyDescent="0.25">
      <c r="A2" s="49" t="s">
        <v>102</v>
      </c>
      <c r="B2" s="17" t="s">
        <v>13</v>
      </c>
      <c r="C2" s="73">
        <v>0</v>
      </c>
      <c r="D2" s="38" t="s">
        <v>93</v>
      </c>
      <c r="E2" s="11">
        <v>44450</v>
      </c>
      <c r="F2" s="12"/>
      <c r="G2" s="12"/>
      <c r="H2" s="20" t="s">
        <v>4</v>
      </c>
      <c r="I2" s="20" t="s">
        <v>3</v>
      </c>
      <c r="J2" s="20" t="s">
        <v>10</v>
      </c>
      <c r="L2" s="17" t="s">
        <v>122</v>
      </c>
      <c r="M2" s="20" t="s">
        <v>4</v>
      </c>
      <c r="N2" s="20" t="s">
        <v>3</v>
      </c>
      <c r="O2" s="20" t="s">
        <v>154</v>
      </c>
      <c r="P2" s="20" t="s">
        <v>160</v>
      </c>
      <c r="Q2" s="17"/>
      <c r="R2" s="76" t="s">
        <v>136</v>
      </c>
      <c r="S2" s="31" t="s">
        <v>137</v>
      </c>
      <c r="T2" s="32" t="s">
        <v>136</v>
      </c>
      <c r="U2" s="17"/>
      <c r="V2" s="15"/>
      <c r="W2" s="16"/>
      <c r="X2" s="15"/>
      <c r="Y2" s="16"/>
      <c r="Z2" s="15"/>
      <c r="AA2" s="16"/>
      <c r="AB2" s="15"/>
      <c r="AC2" s="16"/>
    </row>
    <row r="3" spans="1:29" ht="47.25" x14ac:dyDescent="0.25">
      <c r="A3" s="59" t="s">
        <v>13</v>
      </c>
      <c r="B3" s="60" t="s">
        <v>13</v>
      </c>
      <c r="C3" s="74">
        <v>1</v>
      </c>
      <c r="D3" s="74" t="s">
        <v>94</v>
      </c>
      <c r="E3" s="61">
        <v>44451</v>
      </c>
      <c r="F3" s="62" t="s">
        <v>110</v>
      </c>
      <c r="G3" s="63" t="s">
        <v>16</v>
      </c>
      <c r="H3" s="45">
        <v>137.41999999999999</v>
      </c>
      <c r="I3" s="45">
        <v>3213</v>
      </c>
      <c r="J3" s="46">
        <v>0.26027777777777777</v>
      </c>
      <c r="K3" s="71" t="s">
        <v>159</v>
      </c>
      <c r="L3" s="17" t="s">
        <v>122</v>
      </c>
      <c r="M3" s="45">
        <v>138</v>
      </c>
      <c r="N3" s="45">
        <v>3119</v>
      </c>
      <c r="O3" s="84">
        <v>0.26458333333333334</v>
      </c>
      <c r="P3" s="84">
        <v>0.33611111111111108</v>
      </c>
      <c r="Q3" s="87" t="s">
        <v>158</v>
      </c>
      <c r="R3" s="76" t="s">
        <v>138</v>
      </c>
      <c r="S3" s="31" t="s">
        <v>139</v>
      </c>
      <c r="T3" s="32" t="s">
        <v>138</v>
      </c>
      <c r="U3" s="17"/>
      <c r="V3" s="1" t="s">
        <v>11</v>
      </c>
      <c r="W3" s="16" t="s">
        <v>12</v>
      </c>
      <c r="X3" s="15" t="s">
        <v>11</v>
      </c>
      <c r="Y3" s="16" t="s">
        <v>12</v>
      </c>
      <c r="Z3" s="15" t="s">
        <v>11</v>
      </c>
      <c r="AA3" s="16" t="s">
        <v>12</v>
      </c>
      <c r="AB3" s="15" t="s">
        <v>11</v>
      </c>
      <c r="AC3" s="16" t="s">
        <v>12</v>
      </c>
    </row>
    <row r="4" spans="1:29" ht="63" x14ac:dyDescent="0.25">
      <c r="A4" s="48" t="s">
        <v>13</v>
      </c>
      <c r="B4" s="41" t="s">
        <v>13</v>
      </c>
      <c r="C4" s="75">
        <v>2</v>
      </c>
      <c r="D4" s="75" t="s">
        <v>95</v>
      </c>
      <c r="E4" s="42">
        <v>44452</v>
      </c>
      <c r="F4" s="51" t="s">
        <v>124</v>
      </c>
      <c r="G4" s="50" t="s">
        <v>119</v>
      </c>
      <c r="H4" s="45">
        <v>78.239999999999995</v>
      </c>
      <c r="I4" s="45">
        <v>2128</v>
      </c>
      <c r="J4" s="46">
        <v>0.15524305555555554</v>
      </c>
      <c r="K4" s="71" t="s">
        <v>162</v>
      </c>
      <c r="L4" s="17" t="s">
        <v>111</v>
      </c>
      <c r="M4" s="45">
        <v>79</v>
      </c>
      <c r="N4" s="45">
        <v>2187</v>
      </c>
      <c r="O4" s="84">
        <v>0.16805555555555554</v>
      </c>
      <c r="P4" s="84">
        <v>0.26597222222222222</v>
      </c>
      <c r="Q4" s="87" t="s">
        <v>161</v>
      </c>
      <c r="R4" s="76" t="s">
        <v>140</v>
      </c>
      <c r="S4" s="31" t="s">
        <v>140</v>
      </c>
      <c r="T4" s="32" t="s">
        <v>140</v>
      </c>
      <c r="U4" s="17"/>
      <c r="V4" s="1"/>
      <c r="W4" s="2"/>
      <c r="X4" s="1"/>
      <c r="Y4" s="2"/>
      <c r="Z4" s="1"/>
      <c r="AA4" s="2"/>
      <c r="AB4" s="1"/>
      <c r="AC4" s="2"/>
    </row>
    <row r="5" spans="1:29" ht="78.75" x14ac:dyDescent="0.25">
      <c r="A5" s="64" t="s">
        <v>111</v>
      </c>
      <c r="B5" s="65" t="s">
        <v>111</v>
      </c>
      <c r="C5" s="74">
        <v>3</v>
      </c>
      <c r="D5" s="74" t="s">
        <v>96</v>
      </c>
      <c r="E5" s="61">
        <v>44453</v>
      </c>
      <c r="F5" s="66" t="s">
        <v>125</v>
      </c>
      <c r="G5" s="67" t="s">
        <v>120</v>
      </c>
      <c r="H5" s="45">
        <v>83.38</v>
      </c>
      <c r="I5" s="45">
        <v>1119</v>
      </c>
      <c r="J5" s="46">
        <v>0.16543981481481482</v>
      </c>
      <c r="K5" s="71" t="s">
        <v>30</v>
      </c>
      <c r="L5" s="57" t="s">
        <v>123</v>
      </c>
      <c r="M5" s="45">
        <v>85</v>
      </c>
      <c r="N5" s="45">
        <v>1200</v>
      </c>
      <c r="O5" s="84">
        <v>0.1361111111111111</v>
      </c>
      <c r="P5" s="84">
        <v>0.21111111111111111</v>
      </c>
      <c r="Q5" s="87" t="s">
        <v>163</v>
      </c>
      <c r="R5" s="76" t="s">
        <v>141</v>
      </c>
      <c r="S5" s="31" t="s">
        <v>142</v>
      </c>
      <c r="T5" s="32" t="s">
        <v>143</v>
      </c>
      <c r="U5" s="57"/>
      <c r="V5" s="1"/>
      <c r="W5" s="2"/>
      <c r="X5" s="1"/>
      <c r="Y5" s="2"/>
      <c r="Z5" s="1"/>
      <c r="AA5" s="2"/>
      <c r="AB5" s="1"/>
      <c r="AC5" s="2"/>
    </row>
    <row r="6" spans="1:29" ht="63" x14ac:dyDescent="0.25">
      <c r="A6" s="48" t="s">
        <v>14</v>
      </c>
      <c r="B6" s="41" t="s">
        <v>14</v>
      </c>
      <c r="C6" s="75">
        <v>4</v>
      </c>
      <c r="D6" s="75" t="s">
        <v>97</v>
      </c>
      <c r="E6" s="42">
        <v>44454</v>
      </c>
      <c r="F6" s="43" t="s">
        <v>127</v>
      </c>
      <c r="G6" s="50" t="s">
        <v>121</v>
      </c>
      <c r="H6" s="45">
        <v>105.84</v>
      </c>
      <c r="I6" s="45">
        <v>2711</v>
      </c>
      <c r="J6" s="46">
        <v>0.21001157407407409</v>
      </c>
      <c r="K6" s="71" t="s">
        <v>164</v>
      </c>
      <c r="L6" s="57" t="s">
        <v>123</v>
      </c>
      <c r="M6" s="45">
        <v>123</v>
      </c>
      <c r="N6" s="45">
        <v>2717</v>
      </c>
      <c r="O6" s="84">
        <v>0.23611111111111113</v>
      </c>
      <c r="P6" s="84">
        <v>0.31388888888888888</v>
      </c>
      <c r="Q6" s="87" t="s">
        <v>165</v>
      </c>
      <c r="R6" s="76" t="s">
        <v>144</v>
      </c>
      <c r="S6" s="31" t="s">
        <v>145</v>
      </c>
      <c r="T6" s="32" t="s">
        <v>146</v>
      </c>
      <c r="U6" s="57"/>
      <c r="V6" s="1"/>
      <c r="W6" s="2"/>
      <c r="X6" s="1"/>
      <c r="Y6" s="2"/>
      <c r="Z6" s="1"/>
      <c r="AA6" s="2"/>
      <c r="AB6" s="1"/>
      <c r="AC6" s="2"/>
    </row>
    <row r="7" spans="1:29" ht="47.25" x14ac:dyDescent="0.25">
      <c r="A7" s="59" t="s">
        <v>112</v>
      </c>
      <c r="B7" s="60" t="s">
        <v>112</v>
      </c>
      <c r="C7" s="74">
        <v>5</v>
      </c>
      <c r="D7" s="74" t="s">
        <v>98</v>
      </c>
      <c r="E7" s="61">
        <v>44455</v>
      </c>
      <c r="F7" s="62" t="s">
        <v>117</v>
      </c>
      <c r="G7" s="63" t="s">
        <v>115</v>
      </c>
      <c r="H7" s="88">
        <v>123.12</v>
      </c>
      <c r="I7" s="88">
        <v>2928</v>
      </c>
      <c r="J7" s="89">
        <v>0.24429398148148149</v>
      </c>
      <c r="K7" s="90" t="s">
        <v>166</v>
      </c>
      <c r="L7" s="57" t="s">
        <v>112</v>
      </c>
      <c r="M7" s="45" t="s">
        <v>152</v>
      </c>
      <c r="N7" s="45"/>
      <c r="O7" s="83"/>
      <c r="P7" s="83"/>
      <c r="Q7" s="87"/>
      <c r="R7" s="76" t="s">
        <v>147</v>
      </c>
      <c r="S7" s="31" t="s">
        <v>147</v>
      </c>
      <c r="T7" s="32" t="s">
        <v>147</v>
      </c>
      <c r="U7" s="57"/>
      <c r="V7" s="1"/>
      <c r="W7" s="2"/>
      <c r="X7" s="1"/>
      <c r="Y7" s="2"/>
      <c r="Z7" s="1"/>
      <c r="AA7" s="2"/>
      <c r="AB7" s="1"/>
      <c r="AC7" s="2"/>
    </row>
    <row r="8" spans="1:29" ht="63" x14ac:dyDescent="0.25">
      <c r="A8" s="39" t="s">
        <v>112</v>
      </c>
      <c r="B8" s="40" t="s">
        <v>113</v>
      </c>
      <c r="C8" s="75">
        <v>6</v>
      </c>
      <c r="D8" s="75" t="s">
        <v>99</v>
      </c>
      <c r="E8" s="42">
        <v>44456</v>
      </c>
      <c r="F8" s="43" t="s">
        <v>110</v>
      </c>
      <c r="G8" s="44" t="s">
        <v>114</v>
      </c>
      <c r="H8" s="45">
        <v>111.43</v>
      </c>
      <c r="I8" s="45">
        <v>2706</v>
      </c>
      <c r="J8" s="46">
        <v>0.22108796296296296</v>
      </c>
      <c r="K8" s="71" t="s">
        <v>126</v>
      </c>
      <c r="L8" s="57" t="s">
        <v>15</v>
      </c>
      <c r="M8" s="88">
        <v>131</v>
      </c>
      <c r="N8" s="88">
        <v>2954</v>
      </c>
      <c r="O8" s="91">
        <v>0.25277777777777777</v>
      </c>
      <c r="P8" s="91">
        <v>0.3444444444444445</v>
      </c>
      <c r="Q8" s="87" t="s">
        <v>167</v>
      </c>
      <c r="R8" s="76" t="s">
        <v>148</v>
      </c>
      <c r="S8" s="36"/>
      <c r="T8" s="32" t="s">
        <v>148</v>
      </c>
      <c r="U8" s="57"/>
      <c r="V8" s="1"/>
      <c r="W8" s="2"/>
      <c r="X8" s="1"/>
      <c r="Y8" s="2"/>
      <c r="Z8" s="1"/>
      <c r="AA8" s="2"/>
      <c r="AB8" s="1"/>
      <c r="AC8" s="2"/>
    </row>
    <row r="9" spans="1:29" ht="16.5" thickBot="1" x14ac:dyDescent="0.3">
      <c r="A9" s="64" t="s">
        <v>15</v>
      </c>
      <c r="B9" s="65" t="s">
        <v>15</v>
      </c>
      <c r="C9" s="74">
        <v>7</v>
      </c>
      <c r="D9" s="74" t="s">
        <v>93</v>
      </c>
      <c r="E9" s="61">
        <v>44457</v>
      </c>
      <c r="F9" s="62" t="s">
        <v>116</v>
      </c>
      <c r="G9" s="63" t="s">
        <v>118</v>
      </c>
      <c r="H9" s="45">
        <v>102.45</v>
      </c>
      <c r="I9" s="45">
        <v>1361</v>
      </c>
      <c r="J9" s="46">
        <v>0.20327546296296295</v>
      </c>
      <c r="K9" s="71" t="s">
        <v>37</v>
      </c>
      <c r="M9" s="45" t="s">
        <v>153</v>
      </c>
      <c r="N9" s="45"/>
      <c r="O9" s="83"/>
      <c r="P9" s="83"/>
      <c r="R9" s="9"/>
      <c r="S9" s="77"/>
      <c r="T9" s="10"/>
      <c r="V9" s="1"/>
      <c r="W9" s="2"/>
      <c r="X9" s="1"/>
      <c r="Y9" s="2"/>
      <c r="Z9" s="1"/>
      <c r="AA9" s="2"/>
      <c r="AB9" s="1"/>
      <c r="AC9" s="2"/>
    </row>
    <row r="10" spans="1:29" x14ac:dyDescent="0.25">
      <c r="A10" s="39" t="s">
        <v>100</v>
      </c>
      <c r="B10" s="40" t="s">
        <v>101</v>
      </c>
      <c r="C10" s="75">
        <v>7</v>
      </c>
      <c r="D10" s="75" t="s">
        <v>93</v>
      </c>
      <c r="E10" s="42">
        <v>44457</v>
      </c>
      <c r="F10" s="43"/>
      <c r="G10" s="44"/>
      <c r="H10" s="45"/>
      <c r="I10" s="45"/>
      <c r="J10" s="46"/>
      <c r="K10" s="47"/>
      <c r="L10" s="58"/>
      <c r="M10" s="45"/>
      <c r="N10" s="45"/>
      <c r="O10" s="83"/>
      <c r="P10" s="83"/>
      <c r="Q10" s="58"/>
      <c r="R10" s="58"/>
      <c r="S10" s="58"/>
      <c r="T10" s="58"/>
      <c r="U10" s="58"/>
      <c r="V10" s="1"/>
      <c r="W10" s="2"/>
      <c r="X10" s="1"/>
      <c r="Y10" s="2"/>
      <c r="Z10" s="1"/>
      <c r="AA10" s="2"/>
      <c r="AB10" s="1"/>
      <c r="AC10" s="2"/>
    </row>
    <row r="11" spans="1:29" x14ac:dyDescent="0.25">
      <c r="E11" s="11"/>
      <c r="F11" s="12"/>
      <c r="G11" s="14"/>
      <c r="H11" s="52"/>
      <c r="I11" s="52"/>
      <c r="J11" s="53"/>
      <c r="K11" s="53"/>
      <c r="L11" s="53"/>
      <c r="M11" s="52"/>
      <c r="N11" s="52"/>
      <c r="O11" s="52"/>
      <c r="P11" s="52"/>
      <c r="Q11" s="53"/>
      <c r="R11" s="53"/>
      <c r="S11" s="53"/>
      <c r="T11" s="53"/>
      <c r="U11" s="53"/>
      <c r="V11" s="1"/>
      <c r="W11" s="2"/>
      <c r="X11" s="1"/>
      <c r="Y11" s="2"/>
      <c r="Z11" s="1"/>
      <c r="AA11" s="2"/>
      <c r="AB11" s="1"/>
      <c r="AC11" s="2"/>
    </row>
    <row r="12" spans="1:29" x14ac:dyDescent="0.25">
      <c r="E12" s="11"/>
      <c r="F12" s="12"/>
      <c r="G12" s="14"/>
      <c r="H12" s="52"/>
      <c r="I12" s="52"/>
      <c r="J12" s="53"/>
      <c r="K12" s="53"/>
      <c r="M12" s="52"/>
      <c r="N12" s="52"/>
      <c r="O12" s="52"/>
      <c r="P12" s="52"/>
      <c r="Q12" s="68"/>
      <c r="R12" s="68"/>
      <c r="S12" s="68"/>
      <c r="T12" s="68"/>
      <c r="U12" s="68" t="s">
        <v>129</v>
      </c>
      <c r="V12" s="1">
        <v>7</v>
      </c>
      <c r="W12" s="2"/>
      <c r="X12" s="1">
        <v>6</v>
      </c>
      <c r="Y12" s="2"/>
      <c r="Z12" s="1">
        <v>7</v>
      </c>
      <c r="AA12" s="2"/>
      <c r="AB12" s="1">
        <v>5</v>
      </c>
      <c r="AC12" s="2"/>
    </row>
    <row r="13" spans="1:29" x14ac:dyDescent="0.25">
      <c r="F13" s="13"/>
      <c r="G13" t="s">
        <v>169</v>
      </c>
      <c r="H13" s="54">
        <f>SUM(H3:H12)</f>
        <v>741.88000000000011</v>
      </c>
      <c r="I13" s="54">
        <f>SUM(I3:I12)</f>
        <v>16166</v>
      </c>
      <c r="J13" s="72">
        <v>1.4596296296296296</v>
      </c>
      <c r="K13" s="55"/>
      <c r="L13" t="s">
        <v>169</v>
      </c>
      <c r="M13" s="54">
        <f>SUM(M3:M12)</f>
        <v>556</v>
      </c>
      <c r="N13" s="54">
        <f>SUM(N3:N12)</f>
        <v>12177</v>
      </c>
      <c r="O13" s="85" t="s">
        <v>155</v>
      </c>
      <c r="P13" s="85" t="s">
        <v>168</v>
      </c>
      <c r="Q13" s="70" t="s">
        <v>156</v>
      </c>
      <c r="R13" s="70"/>
      <c r="S13" s="70"/>
      <c r="T13" s="70"/>
      <c r="U13" s="70" t="s">
        <v>130</v>
      </c>
      <c r="V13" s="5">
        <v>910</v>
      </c>
      <c r="W13" s="6">
        <v>22242</v>
      </c>
      <c r="X13" s="5">
        <v>845</v>
      </c>
      <c r="Y13" s="6">
        <v>19274</v>
      </c>
      <c r="Z13" s="5">
        <v>1001</v>
      </c>
      <c r="AA13" s="6">
        <v>14277</v>
      </c>
      <c r="AB13" s="7">
        <v>720</v>
      </c>
      <c r="AC13" s="8">
        <v>11000</v>
      </c>
    </row>
    <row r="14" spans="1:29" ht="16.5" thickBot="1" x14ac:dyDescent="0.3">
      <c r="G14" t="s">
        <v>170</v>
      </c>
      <c r="H14" s="56">
        <f>H13/C9</f>
        <v>105.98285714285716</v>
      </c>
      <c r="I14" s="56">
        <f>I13/C8</f>
        <v>2694.3333333333335</v>
      </c>
      <c r="J14" s="56"/>
      <c r="K14" s="56"/>
      <c r="L14" t="s">
        <v>170</v>
      </c>
      <c r="M14" s="56">
        <f>M13/5</f>
        <v>111.2</v>
      </c>
      <c r="N14" s="56">
        <f>N13/5</f>
        <v>2435.4</v>
      </c>
      <c r="O14" s="56"/>
      <c r="P14" s="56"/>
      <c r="Q14" s="69"/>
      <c r="R14" s="69"/>
      <c r="S14" s="69"/>
      <c r="T14" s="69"/>
      <c r="U14" s="69" t="s">
        <v>131</v>
      </c>
      <c r="V14" s="3">
        <f>V13/V12</f>
        <v>130</v>
      </c>
      <c r="W14" s="4">
        <f>W13/V12</f>
        <v>3177.4285714285716</v>
      </c>
      <c r="X14" s="3">
        <f>X13/X12</f>
        <v>140.83333333333334</v>
      </c>
      <c r="Y14" s="4">
        <f>Y13/X12</f>
        <v>3212.3333333333335</v>
      </c>
      <c r="Z14" s="3">
        <f>Z13/Z12</f>
        <v>143</v>
      </c>
      <c r="AA14" s="4">
        <f>AA13/Z12</f>
        <v>2039.5714285714287</v>
      </c>
      <c r="AB14" s="9">
        <f>AB13/AB12</f>
        <v>144</v>
      </c>
      <c r="AC14" s="10">
        <f>AC13/AB12</f>
        <v>2200</v>
      </c>
    </row>
    <row r="15" spans="1:29" x14ac:dyDescent="0.25">
      <c r="F15" s="12"/>
      <c r="G15" s="12"/>
    </row>
    <row r="16" spans="1:29" x14ac:dyDescent="0.25">
      <c r="U16" t="s">
        <v>157</v>
      </c>
      <c r="V16" s="86">
        <f>W13/V13</f>
        <v>24.44175824175824</v>
      </c>
      <c r="X16" s="86">
        <f>Y13/X13</f>
        <v>22.809467455621302</v>
      </c>
      <c r="Z16" s="86">
        <f>AA13/Z13</f>
        <v>14.262737262737263</v>
      </c>
      <c r="AB16" s="86">
        <f>AC13/AB13</f>
        <v>15.277777777777779</v>
      </c>
    </row>
    <row r="18" spans="13:14" x14ac:dyDescent="0.25">
      <c r="M18" t="s">
        <v>157</v>
      </c>
      <c r="N18" s="86">
        <f>N13/M13</f>
        <v>21.901079136690647</v>
      </c>
    </row>
  </sheetData>
  <mergeCells count="5">
    <mergeCell ref="H1:J1"/>
    <mergeCell ref="V1:W1"/>
    <mergeCell ref="X1:Y1"/>
    <mergeCell ref="Z1:AA1"/>
    <mergeCell ref="AB1:AC1"/>
  </mergeCells>
  <hyperlinks>
    <hyperlink ref="G3" r:id="rId1" xr:uid="{20113226-BB06-FC4D-BF6A-B1E78AF152A3}"/>
    <hyperlink ref="G4" r:id="rId2" xr:uid="{D2416911-D008-B144-B452-74355BAC99E0}"/>
    <hyperlink ref="G5" r:id="rId3" xr:uid="{8BC585B4-A861-6C44-9451-CCCFFB8D119F}"/>
    <hyperlink ref="G6" r:id="rId4" xr:uid="{A5D6A743-5449-674C-A7C2-2F21EDDAB266}"/>
    <hyperlink ref="G7" r:id="rId5" xr:uid="{8A25119B-568C-A840-AB30-F93362A1ECAE}"/>
    <hyperlink ref="G8" r:id="rId6" xr:uid="{01933686-1667-4542-8A54-8DBD534F1D13}"/>
    <hyperlink ref="G9" r:id="rId7" xr:uid="{2A669BE3-EC2A-3F45-B300-E9D8CAD346A5}"/>
    <hyperlink ref="Q3" r:id="rId8" xr:uid="{00B8B89E-4A49-4B75-862F-DCF3C6271D1F}"/>
    <hyperlink ref="Q4" r:id="rId9" xr:uid="{AF8497EA-D77F-4E05-849F-F760C63B3111}"/>
    <hyperlink ref="Q5" r:id="rId10" xr:uid="{911A9222-10EE-4FB6-B530-0381E116878D}"/>
    <hyperlink ref="Q6" r:id="rId11" xr:uid="{C3D2DC0C-6891-411B-9EF0-3A28678FC80E}"/>
    <hyperlink ref="Q8" r:id="rId12" xr:uid="{92273DA1-4F94-4B5E-8912-9B068D5B87E7}"/>
  </hyperlinks>
  <pageMargins left="0.7" right="0.7" top="0.75" bottom="0.75" header="0.3" footer="0.3"/>
  <pageSetup paperSize="9"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8DE2C-8BB1-E440-894F-719943A7E51B}">
  <dimension ref="B1:G20"/>
  <sheetViews>
    <sheetView zoomScale="110" zoomScaleNormal="110" workbookViewId="0">
      <selection activeCell="J3" sqref="J3"/>
    </sheetView>
  </sheetViews>
  <sheetFormatPr defaultColWidth="11" defaultRowHeight="15.75" x14ac:dyDescent="0.25"/>
  <cols>
    <col min="1" max="1" width="3.125" customWidth="1"/>
    <col min="3" max="3" width="21.5" customWidth="1"/>
    <col min="4" max="4" width="23" customWidth="1"/>
    <col min="6" max="6" width="43.875" customWidth="1"/>
    <col min="7" max="7" width="80.125" customWidth="1"/>
  </cols>
  <sheetData>
    <row r="1" spans="2:7" ht="48" thickBot="1" x14ac:dyDescent="0.3">
      <c r="C1" s="18" t="s">
        <v>22</v>
      </c>
      <c r="D1" s="18" t="s">
        <v>26</v>
      </c>
      <c r="E1" s="18" t="s">
        <v>23</v>
      </c>
      <c r="F1" s="19" t="s">
        <v>24</v>
      </c>
      <c r="G1" s="19" t="s">
        <v>25</v>
      </c>
    </row>
    <row r="2" spans="2:7" ht="110.25" x14ac:dyDescent="0.25">
      <c r="B2" s="95" t="s">
        <v>103</v>
      </c>
      <c r="C2" s="21" t="s">
        <v>18</v>
      </c>
      <c r="D2" s="22" t="s">
        <v>56</v>
      </c>
      <c r="E2" s="22">
        <v>2003</v>
      </c>
      <c r="F2" s="23" t="s">
        <v>57</v>
      </c>
      <c r="G2" s="24" t="s">
        <v>58</v>
      </c>
    </row>
    <row r="3" spans="2:7" ht="95.25" thickBot="1" x14ac:dyDescent="0.3">
      <c r="B3" s="96"/>
      <c r="C3" s="25" t="s">
        <v>19</v>
      </c>
      <c r="D3" s="26" t="s">
        <v>60</v>
      </c>
      <c r="E3" s="26">
        <v>1913</v>
      </c>
      <c r="F3" s="27" t="s">
        <v>61</v>
      </c>
      <c r="G3" s="28" t="s">
        <v>62</v>
      </c>
    </row>
    <row r="4" spans="2:7" ht="47.25" x14ac:dyDescent="0.25">
      <c r="B4" s="95" t="s">
        <v>104</v>
      </c>
      <c r="C4" s="21" t="s">
        <v>59</v>
      </c>
      <c r="D4" s="22" t="s">
        <v>44</v>
      </c>
      <c r="E4" s="22">
        <v>2001</v>
      </c>
      <c r="F4" s="23" t="s">
        <v>45</v>
      </c>
      <c r="G4" s="24" t="s">
        <v>46</v>
      </c>
    </row>
    <row r="5" spans="2:7" ht="94.5" x14ac:dyDescent="0.25">
      <c r="B5" s="97"/>
      <c r="C5" s="29" t="s">
        <v>20</v>
      </c>
      <c r="D5" s="30" t="s">
        <v>40</v>
      </c>
      <c r="E5" s="30">
        <v>1998</v>
      </c>
      <c r="F5" s="31" t="s">
        <v>43</v>
      </c>
      <c r="G5" s="32" t="s">
        <v>42</v>
      </c>
    </row>
    <row r="6" spans="2:7" ht="79.5" thickBot="1" x14ac:dyDescent="0.3">
      <c r="B6" s="96"/>
      <c r="C6" s="33" t="s">
        <v>21</v>
      </c>
      <c r="D6" s="26" t="s">
        <v>53</v>
      </c>
      <c r="E6" s="26">
        <v>1910</v>
      </c>
      <c r="F6" s="27" t="s">
        <v>54</v>
      </c>
      <c r="G6" s="28" t="s">
        <v>55</v>
      </c>
    </row>
    <row r="7" spans="2:7" ht="63" x14ac:dyDescent="0.25">
      <c r="B7" s="95" t="s">
        <v>105</v>
      </c>
      <c r="C7" s="34" t="s">
        <v>30</v>
      </c>
      <c r="D7" s="22" t="s">
        <v>50</v>
      </c>
      <c r="E7" s="22">
        <v>1984</v>
      </c>
      <c r="F7" s="23" t="s">
        <v>51</v>
      </c>
      <c r="G7" s="24" t="s">
        <v>52</v>
      </c>
    </row>
    <row r="8" spans="2:7" ht="31.5" x14ac:dyDescent="0.25">
      <c r="B8" s="97"/>
      <c r="C8" s="35" t="s">
        <v>27</v>
      </c>
      <c r="D8" s="36"/>
      <c r="E8" s="30">
        <v>1984</v>
      </c>
      <c r="F8" s="31" t="s">
        <v>63</v>
      </c>
      <c r="G8" s="32" t="s">
        <v>64</v>
      </c>
    </row>
    <row r="9" spans="2:7" ht="78.75" x14ac:dyDescent="0.25">
      <c r="B9" s="97"/>
      <c r="C9" s="37" t="s">
        <v>28</v>
      </c>
      <c r="D9" s="30" t="s">
        <v>87</v>
      </c>
      <c r="E9" s="30">
        <v>1910</v>
      </c>
      <c r="F9" s="31" t="s">
        <v>88</v>
      </c>
      <c r="G9" s="32" t="s">
        <v>89</v>
      </c>
    </row>
    <row r="10" spans="2:7" ht="95.25" thickBot="1" x14ac:dyDescent="0.3">
      <c r="B10" s="96"/>
      <c r="C10" s="33" t="s">
        <v>29</v>
      </c>
      <c r="D10" s="26" t="s">
        <v>47</v>
      </c>
      <c r="E10" s="26">
        <v>1966</v>
      </c>
      <c r="F10" s="27" t="s">
        <v>48</v>
      </c>
      <c r="G10" s="28" t="s">
        <v>49</v>
      </c>
    </row>
    <row r="11" spans="2:7" ht="94.5" x14ac:dyDescent="0.25">
      <c r="B11" s="95" t="s">
        <v>106</v>
      </c>
      <c r="C11" s="34" t="s">
        <v>33</v>
      </c>
      <c r="D11" s="22" t="s">
        <v>81</v>
      </c>
      <c r="E11" s="22">
        <v>1961</v>
      </c>
      <c r="F11" s="23" t="s">
        <v>82</v>
      </c>
      <c r="G11" s="24" t="s">
        <v>83</v>
      </c>
    </row>
    <row r="12" spans="2:7" ht="31.5" x14ac:dyDescent="0.25">
      <c r="B12" s="97"/>
      <c r="C12" s="35" t="s">
        <v>31</v>
      </c>
      <c r="D12" s="30" t="s">
        <v>75</v>
      </c>
      <c r="E12" s="30">
        <v>1910</v>
      </c>
      <c r="F12" s="31" t="s">
        <v>76</v>
      </c>
      <c r="G12" s="32" t="s">
        <v>77</v>
      </c>
    </row>
    <row r="13" spans="2:7" ht="63.75" thickBot="1" x14ac:dyDescent="0.3">
      <c r="B13" s="96"/>
      <c r="C13" s="25" t="s">
        <v>32</v>
      </c>
      <c r="D13" s="26" t="s">
        <v>78</v>
      </c>
      <c r="E13" s="26">
        <v>1974</v>
      </c>
      <c r="F13" s="27" t="s">
        <v>79</v>
      </c>
      <c r="G13" s="28" t="s">
        <v>80</v>
      </c>
    </row>
    <row r="14" spans="2:7" ht="126" x14ac:dyDescent="0.25">
      <c r="B14" s="95" t="s">
        <v>107</v>
      </c>
      <c r="C14" s="21" t="s">
        <v>36</v>
      </c>
      <c r="D14" s="22" t="s">
        <v>65</v>
      </c>
      <c r="E14" s="22">
        <v>1910</v>
      </c>
      <c r="F14" s="23" t="s">
        <v>66</v>
      </c>
      <c r="G14" s="24" t="s">
        <v>67</v>
      </c>
    </row>
    <row r="15" spans="2:7" ht="141.75" x14ac:dyDescent="0.25">
      <c r="B15" s="97"/>
      <c r="C15" s="29" t="s">
        <v>34</v>
      </c>
      <c r="D15" s="30" t="s">
        <v>84</v>
      </c>
      <c r="E15" s="30">
        <v>1910</v>
      </c>
      <c r="F15" s="31" t="s">
        <v>85</v>
      </c>
      <c r="G15" s="32" t="s">
        <v>86</v>
      </c>
    </row>
    <row r="16" spans="2:7" ht="63" x14ac:dyDescent="0.25">
      <c r="B16" s="97"/>
      <c r="C16" s="1" t="s">
        <v>35</v>
      </c>
      <c r="D16" s="30" t="s">
        <v>73</v>
      </c>
      <c r="E16" s="30">
        <v>1985</v>
      </c>
      <c r="F16" s="31" t="s">
        <v>74</v>
      </c>
      <c r="G16" s="32" t="s">
        <v>128</v>
      </c>
    </row>
    <row r="17" spans="2:7" ht="111" thickBot="1" x14ac:dyDescent="0.3">
      <c r="B17" s="96"/>
      <c r="C17" s="25" t="s">
        <v>68</v>
      </c>
      <c r="D17" s="26" t="s">
        <v>69</v>
      </c>
      <c r="E17" s="26">
        <v>1994</v>
      </c>
      <c r="F17" s="27" t="s">
        <v>70</v>
      </c>
      <c r="G17" s="28" t="s">
        <v>72</v>
      </c>
    </row>
    <row r="18" spans="2:7" ht="94.5" x14ac:dyDescent="0.25">
      <c r="B18" s="95" t="s">
        <v>108</v>
      </c>
      <c r="C18" s="21" t="s">
        <v>38</v>
      </c>
      <c r="D18" s="22" t="s">
        <v>90</v>
      </c>
      <c r="E18" s="22">
        <v>1910</v>
      </c>
      <c r="F18" s="23" t="s">
        <v>91</v>
      </c>
      <c r="G18" s="24" t="s">
        <v>92</v>
      </c>
    </row>
    <row r="19" spans="2:7" ht="95.25" thickBot="1" x14ac:dyDescent="0.3">
      <c r="B19" s="96"/>
      <c r="C19" s="25" t="s">
        <v>37</v>
      </c>
      <c r="D19" s="26" t="s">
        <v>39</v>
      </c>
      <c r="E19" s="26">
        <v>1978</v>
      </c>
      <c r="F19" s="27" t="s">
        <v>41</v>
      </c>
      <c r="G19" s="28" t="s">
        <v>71</v>
      </c>
    </row>
    <row r="20" spans="2:7" x14ac:dyDescent="0.25">
      <c r="D20" s="17"/>
    </row>
  </sheetData>
  <mergeCells count="6">
    <mergeCell ref="B18:B19"/>
    <mergeCell ref="B2:B3"/>
    <mergeCell ref="B4:B6"/>
    <mergeCell ref="B7:B10"/>
    <mergeCell ref="B11:B13"/>
    <mergeCell ref="B14:B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Route Summary without driver</vt:lpstr>
      <vt:lpstr>Col History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Hamish Calder</dc:creator>
  <cp:lastModifiedBy>rick_000</cp:lastModifiedBy>
  <dcterms:created xsi:type="dcterms:W3CDTF">2020-12-28T17:58:27Z</dcterms:created>
  <dcterms:modified xsi:type="dcterms:W3CDTF">2021-09-22T09:18:05Z</dcterms:modified>
</cp:coreProperties>
</file>